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  <sheet name="план" sheetId="4" r:id="rId2"/>
  </sheets>
  <calcPr calcId="125725"/>
</workbook>
</file>

<file path=xl/calcChain.xml><?xml version="1.0" encoding="utf-8"?>
<calcChain xmlns="http://schemas.openxmlformats.org/spreadsheetml/2006/main">
  <c r="G13" i="2"/>
  <c r="F22" i="4" l="1"/>
  <c r="F21"/>
  <c r="F19"/>
  <c r="F18"/>
  <c r="F17"/>
  <c r="F16"/>
  <c r="E15"/>
  <c r="F15" s="1"/>
  <c r="F14"/>
  <c r="F13"/>
  <c r="F12"/>
  <c r="F11"/>
  <c r="F10"/>
  <c r="F20" l="1"/>
  <c r="F23" s="1"/>
  <c r="E20"/>
  <c r="E23" s="1"/>
  <c r="D8" i="2" l="1"/>
</calcChain>
</file>

<file path=xl/sharedStrings.xml><?xml version="1.0" encoding="utf-8"?>
<sst xmlns="http://schemas.openxmlformats.org/spreadsheetml/2006/main" count="177" uniqueCount="131">
  <si>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</si>
  <si>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</si>
  <si>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</si>
  <si>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</si>
  <si>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</si>
  <si>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</si>
  <si>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</si>
  <si>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</si>
  <si>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</si>
  <si>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</si>
  <si>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</si>
  <si>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</si>
  <si>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</si>
  <si>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</si>
  <si>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</si>
  <si>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</si>
  <si>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</si>
  <si>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</si>
  <si>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</si>
  <si>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</si>
  <si>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</si>
  <si>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</si>
  <si>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</si>
  <si>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</si>
  <si>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</si>
  <si>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</si>
  <si>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</si>
  <si>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</si>
  <si>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</si>
  <si>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</si>
  <si>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</si>
  <si>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</si>
  <si>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</si>
  <si>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</si>
  <si>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</si>
  <si>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</si>
  <si>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</si>
  <si>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</si>
  <si>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</si>
  <si>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</si>
  <si>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Договор на обслуживание вентканалов</t>
  </si>
  <si>
    <t>Обследование вентканалов</t>
  </si>
  <si>
    <t>Дератизация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</si>
  <si>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</si>
  <si>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</si>
  <si>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</si>
  <si>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</si>
  <si>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</si>
  <si>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</si>
  <si>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</si>
  <si>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</si>
  <si>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</si>
  <si>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</si>
  <si>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</si>
  <si>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 xml:space="preserve">Очистка от наледи  и снега ступеней </t>
  </si>
  <si>
    <t>квт</t>
  </si>
  <si>
    <t>7</t>
  </si>
  <si>
    <t xml:space="preserve">Содержание придомовой территории </t>
  </si>
  <si>
    <t>8</t>
  </si>
  <si>
    <t>Уборка контейнерной площадки</t>
  </si>
  <si>
    <t>ВСЕГО с СОИ</t>
  </si>
  <si>
    <t>ФИНАНСОВЫЙ РЕЗУЛЬТАТ</t>
  </si>
  <si>
    <t>Исполнитель__________________</t>
  </si>
  <si>
    <t>акты</t>
  </si>
  <si>
    <t>Обследование дымомоходов</t>
  </si>
  <si>
    <t>Согласно ПП РФ № 290</t>
  </si>
  <si>
    <t>Окос газона</t>
  </si>
  <si>
    <t>Ген.директор ООО "Мастер- Сервис"</t>
  </si>
  <si>
    <t>Санитарное содержание территории без асфальтового покрытия</t>
  </si>
  <si>
    <t xml:space="preserve">Ген. директор ООО "Мастер-Сервис" </t>
  </si>
  <si>
    <t>_________________ Косьяненко  Е.Ю.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</si>
  <si>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</si>
  <si>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</si>
  <si>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</si>
  <si>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</si>
  <si>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</si>
  <si>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</si>
  <si>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</si>
  <si>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</si>
  <si>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</si>
  <si>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</si>
  <si>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</si>
  <si>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</si>
  <si>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</si>
  <si>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</si>
  <si>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</si>
  <si>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</si>
  <si>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Согласно Перечню, утвержденному ПП РФ от 03.04.2013г №290 (пп. 1-20, за искл. Пп7/8, 7/9) ПОСТОЯННО</t>
  </si>
  <si>
    <t>Согласно Перечню, утвержденному ПП РФ от 03.04.2013г №290 (п. 15)</t>
  </si>
  <si>
    <t>Согласно Перечню, утвержденному ПП РФ от 03.04.2013г №290 (пп. 24,25)в ручную.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</si>
  <si>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</si>
  <si>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</si>
  <si>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Дератизация и дизенсекция</t>
  </si>
  <si>
    <t>Согласно Перечню, утвержденному ПП РФ от 03.04.2013г №290 (п. 23/5)</t>
  </si>
  <si>
    <t>итого с ресурсами на СОИ</t>
  </si>
  <si>
    <t>Подписи строн:</t>
  </si>
  <si>
    <t xml:space="preserve"> Представитель МКД ____________</t>
  </si>
  <si>
    <t>МКД  адрес: Октябрьская 95а,</t>
  </si>
  <si>
    <t>сумма руб</t>
  </si>
  <si>
    <t>Работы по содержанию и ремонту  оборудования  и систем  инженерно-технического обеспечения, входящих в состав общего  имущества в МКД</t>
  </si>
  <si>
    <t>Техническое обслуживание внутридомового газового оборудования</t>
  </si>
  <si>
    <t>Работы по содержанию земельного участка с элементами озеленения и благоустройсва, иными объектами предназначенными для обслуживания и эксплуатации МКД</t>
  </si>
  <si>
    <t>Обслуживание дымоходов и вентканалов</t>
  </si>
  <si>
    <t>Работы по содержанию и текущему ремонту конструктивных элементов Здания</t>
  </si>
  <si>
    <t>СОИ холодная вода  на МОП 271м2</t>
  </si>
  <si>
    <t>СОИ электричество на МОП 271м2</t>
  </si>
  <si>
    <t>Исполнитель  экономист УК _______________</t>
  </si>
  <si>
    <t>маш\час</t>
  </si>
  <si>
    <t xml:space="preserve">Обработка территории реагентом </t>
  </si>
  <si>
    <t>Услуга спецтехники (автовышка)</t>
  </si>
  <si>
    <t>Вывоз не бытового мусора</t>
  </si>
  <si>
    <t>м3</t>
  </si>
  <si>
    <t>Долг СП перед УК в сумме руб на 01.01.2023г</t>
  </si>
  <si>
    <t>Оплачены работы  (услуги) 2023г</t>
  </si>
  <si>
    <t xml:space="preserve"> г.Тула , ул.Октябрьская  , д.95 а за   2023 год</t>
  </si>
  <si>
    <t>Вывешивание табличек</t>
  </si>
  <si>
    <t>Ремонт оконных рам</t>
  </si>
  <si>
    <t>м.кв</t>
  </si>
  <si>
    <t>Замена разбитых стекол</t>
  </si>
  <si>
    <t>Масляная покраска металлических входных дверей ( с 2 сторон)</t>
  </si>
  <si>
    <t>Услуги спецтехники (Трактор)(ноябрь, декабрь)</t>
  </si>
  <si>
    <t>Очистка снега , наледи, сосулек</t>
  </si>
  <si>
    <t>м.п</t>
  </si>
  <si>
    <t>Вызов мастера(слесаря, плотника,электрика)кв.56,10,108,116,104</t>
  </si>
  <si>
    <t>Задолженность на 01.01.2023 г.(руб)</t>
  </si>
  <si>
    <t>Задолженнность на 01.01.2024 г</t>
  </si>
  <si>
    <t>Услуга спецтехники(январь. Февраль))</t>
  </si>
  <si>
    <t>План    работ (услуг ) согласно  договора управления  на  2024 год</t>
  </si>
  <si>
    <t>Итого  работ (услуг)необходимо  выполнить в соответствии с требованиями  законодательства РФ в 2024г</t>
  </si>
  <si>
    <t>Покраска потолков первых этажей</t>
  </si>
  <si>
    <t>Остаток СП  в сумме руб на 01.01.2024г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</si>
</sst>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3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8" fillId="0" borderId="0" xfId="0" applyFont="1"/>
    <xf numFmtId="0" fontId="15" fillId="3" borderId="8" xfId="0" applyFont="1" applyFill="1" applyBorder="1" applyAlignment="1"/>
    <xf numFmtId="0" fontId="15" fillId="3" borderId="9" xfId="0" applyFont="1" applyFill="1" applyBorder="1" applyAlignment="1"/>
    <xf numFmtId="4" fontId="15" fillId="3" borderId="9" xfId="0" applyNumberFormat="1" applyFont="1" applyFill="1" applyBorder="1" applyAlignment="1"/>
    <xf numFmtId="3" fontId="15" fillId="3" borderId="10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/>
    <xf numFmtId="0" fontId="15" fillId="3" borderId="12" xfId="0" applyFont="1" applyFill="1" applyBorder="1" applyAlignment="1"/>
    <xf numFmtId="4" fontId="15" fillId="3" borderId="12" xfId="0" applyNumberFormat="1" applyFont="1" applyFill="1" applyBorder="1" applyAlignment="1"/>
    <xf numFmtId="3" fontId="15" fillId="3" borderId="13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1" fillId="4" borderId="5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4" fontId="8" fillId="5" borderId="5" xfId="0" applyNumberFormat="1" applyFont="1" applyFill="1" applyBorder="1"/>
    <xf numFmtId="4" fontId="10" fillId="5" borderId="5" xfId="0" applyNumberFormat="1" applyFont="1" applyFill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4" fontId="8" fillId="5" borderId="5" xfId="0" applyNumberFormat="1" applyFont="1" applyFill="1" applyBorder="1" applyAlignment="1"/>
    <xf numFmtId="4" fontId="10" fillId="0" borderId="6" xfId="0" applyNumberFormat="1" applyFont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/>
    </xf>
    <xf numFmtId="4" fontId="8" fillId="6" borderId="5" xfId="0" applyNumberFormat="1" applyFont="1" applyFill="1" applyBorder="1"/>
    <xf numFmtId="0" fontId="17" fillId="3" borderId="0" xfId="0" applyFont="1" applyFill="1" applyBorder="1" applyAlignment="1"/>
    <xf numFmtId="0" fontId="6" fillId="0" borderId="0" xfId="0" applyFont="1"/>
    <xf numFmtId="49" fontId="11" fillId="0" borderId="4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 wrapText="1"/>
    </xf>
    <xf numFmtId="4" fontId="10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4" fontId="10" fillId="3" borderId="5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3" fontId="10" fillId="3" borderId="5" xfId="0" applyNumberFormat="1" applyFont="1" applyFill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vertical="center"/>
    </xf>
    <xf numFmtId="165" fontId="10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vertical="center"/>
    </xf>
    <xf numFmtId="2" fontId="0" fillId="0" borderId="5" xfId="0" applyNumberForma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2" fontId="0" fillId="0" borderId="5" xfId="0" applyNumberFormat="1" applyFont="1" applyBorder="1" applyAlignment="1">
      <alignment horizontal="right" vertical="center"/>
    </xf>
    <xf numFmtId="0" fontId="9" fillId="0" borderId="0" xfId="0" applyFont="1" applyAlignment="1"/>
    <xf numFmtId="4" fontId="0" fillId="0" borderId="0" xfId="0" applyNumberFormat="1" applyAlignment="1"/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166" fontId="21" fillId="3" borderId="5" xfId="0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horizontal="right"/>
    </xf>
    <xf numFmtId="4" fontId="19" fillId="3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21" fillId="3" borderId="5" xfId="0" applyFont="1" applyFill="1" applyBorder="1" applyAlignment="1">
      <alignment vertical="center"/>
    </xf>
    <xf numFmtId="0" fontId="21" fillId="3" borderId="5" xfId="0" applyFont="1" applyFill="1" applyBorder="1" applyAlignment="1">
      <alignment horizontal="center" vertical="center"/>
    </xf>
    <xf numFmtId="4" fontId="21" fillId="3" borderId="5" xfId="0" applyNumberFormat="1" applyFont="1" applyFill="1" applyBorder="1" applyAlignment="1">
      <alignment horizontal="right" vertical="center"/>
    </xf>
    <xf numFmtId="4" fontId="21" fillId="3" borderId="5" xfId="0" applyNumberFormat="1" applyFont="1" applyFill="1" applyBorder="1" applyAlignment="1">
      <alignment horizontal="center" vertical="center"/>
    </xf>
    <xf numFmtId="4" fontId="21" fillId="3" borderId="15" xfId="0" applyNumberFormat="1" applyFont="1" applyFill="1" applyBorder="1" applyAlignment="1">
      <alignment horizontal="right"/>
    </xf>
    <xf numFmtId="0" fontId="22" fillId="0" borderId="0" xfId="0" applyFont="1" applyBorder="1" applyAlignment="1"/>
    <xf numFmtId="4" fontId="21" fillId="3" borderId="0" xfId="0" applyNumberFormat="1" applyFont="1" applyFill="1" applyBorder="1" applyAlignment="1">
      <alignment horizontal="right"/>
    </xf>
    <xf numFmtId="4" fontId="21" fillId="3" borderId="0" xfId="0" applyNumberFormat="1" applyFont="1" applyFill="1" applyBorder="1" applyAlignment="1"/>
    <xf numFmtId="0" fontId="0" fillId="0" borderId="0" xfId="0" applyAlignment="1"/>
    <xf numFmtId="0" fontId="7" fillId="0" borderId="0" xfId="0" applyFont="1" applyAlignment="1">
      <alignment horizontal="right"/>
    </xf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right" wrapText="1"/>
    </xf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0" fillId="0" borderId="0" xfId="0" applyNumberFormat="1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vertical="center"/>
    </xf>
    <xf numFmtId="0" fontId="22" fillId="0" borderId="14" xfId="0" applyFont="1" applyBorder="1" applyAlignment="1">
      <alignment horizontal="right"/>
    </xf>
    <xf numFmtId="0" fontId="22" fillId="0" borderId="0" xfId="0" applyFont="1" applyAlignment="1"/>
    <xf numFmtId="4" fontId="23" fillId="3" borderId="0" xfId="0" applyNumberFormat="1" applyFont="1" applyFill="1" applyBorder="1" applyAlignment="1">
      <alignment horizontal="left"/>
    </xf>
    <xf numFmtId="0" fontId="7" fillId="0" borderId="0" xfId="0" applyFont="1" applyFill="1" applyBorder="1"/>
    <xf numFmtId="3" fontId="9" fillId="0" borderId="5" xfId="0" applyNumberFormat="1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2" fontId="25" fillId="0" borderId="5" xfId="0" applyNumberFormat="1" applyFont="1" applyBorder="1" applyAlignment="1">
      <alignment horizontal="center" vertical="center"/>
    </xf>
    <xf numFmtId="0" fontId="26" fillId="0" borderId="5" xfId="0" applyFont="1" applyBorder="1" applyAlignment="1">
      <alignment horizontal="center"/>
    </xf>
    <xf numFmtId="2" fontId="26" fillId="0" borderId="5" xfId="0" applyNumberFormat="1" applyFont="1" applyBorder="1" applyAlignment="1">
      <alignment horizontal="center" vertical="center"/>
    </xf>
    <xf numFmtId="0" fontId="27" fillId="0" borderId="16" xfId="0" applyFont="1" applyBorder="1" applyAlignment="1">
      <alignment horizontal="center"/>
    </xf>
    <xf numFmtId="2" fontId="27" fillId="0" borderId="5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4" fontId="9" fillId="0" borderId="5" xfId="0" applyNumberFormat="1" applyFont="1" applyBorder="1"/>
    <xf numFmtId="165" fontId="16" fillId="0" borderId="4" xfId="0" applyNumberFormat="1" applyFont="1" applyBorder="1" applyAlignment="1">
      <alignment horizontal="center" vertical="center"/>
    </xf>
    <xf numFmtId="165" fontId="16" fillId="0" borderId="7" xfId="0" applyNumberFormat="1" applyFont="1" applyBorder="1" applyAlignment="1">
      <alignment horizontal="center" vertical="center"/>
    </xf>
    <xf numFmtId="2" fontId="25" fillId="3" borderId="5" xfId="0" applyNumberFormat="1" applyFont="1" applyFill="1" applyBorder="1" applyAlignment="1">
      <alignment horizontal="center" vertical="center"/>
    </xf>
    <xf numFmtId="0" fontId="28" fillId="0" borderId="5" xfId="0" applyFont="1" applyBorder="1" applyAlignment="1">
      <alignment horizontal="right"/>
    </xf>
    <xf numFmtId="0" fontId="29" fillId="0" borderId="5" xfId="0" applyFont="1" applyBorder="1" applyAlignment="1">
      <alignment horizontal="right"/>
    </xf>
    <xf numFmtId="0" fontId="30" fillId="0" borderId="5" xfId="0" applyFont="1" applyBorder="1" applyAlignment="1">
      <alignment horizontal="right" wrapText="1"/>
    </xf>
    <xf numFmtId="164" fontId="5" fillId="3" borderId="7" xfId="1" applyFont="1" applyFill="1" applyBorder="1" applyAlignment="1">
      <alignment horizontal="right" vertical="center" wrapText="1"/>
    </xf>
    <xf numFmtId="0" fontId="28" fillId="0" borderId="14" xfId="0" applyFont="1" applyBorder="1" applyAlignment="1">
      <alignment horizontal="right" wrapText="1"/>
    </xf>
    <xf numFmtId="2" fontId="25" fillId="3" borderId="7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18" fillId="0" borderId="0" xfId="0" applyFont="1" applyAlignment="1">
      <alignment horizontal="center" wrapText="1"/>
    </xf>
    <xf numFmtId="0" fontId="23" fillId="0" borderId="5" xfId="0" applyFont="1" applyBorder="1" applyAlignment="1">
      <alignment horizontal="left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topLeftCell="A23" workbookViewId="0">
      <selection activeCell="Q42" sqref="Q42"/>
    </sheetView>
  </sheetViews>
  <sheetFormatPr defaultRowHeight="15"/>
  <cols>
    <col min="1" max="1" width="3.85546875" customWidth="1"/>
    <col min="2" max="2" width="41.28515625" customWidth="1"/>
    <col min="3" max="3" width="9.28515625" customWidth="1"/>
    <col min="4" max="4" width="9.85546875" customWidth="1"/>
    <col min="5" max="5" width="8.5703125" customWidth="1"/>
    <col min="6" max="6" width="9.28515625" customWidth="1"/>
    <col min="7" max="7" width="14.140625" customWidth="1"/>
  </cols>
  <sheetData>
    <row r="1" spans="1:7">
      <c r="E1" s="142" t="s">
        <v>16</v>
      </c>
      <c r="F1" s="142"/>
    </row>
    <row r="2" spans="1:7">
      <c r="D2" s="142" t="s">
        <v>67</v>
      </c>
      <c r="E2" s="142"/>
      <c r="F2" s="142"/>
      <c r="G2" s="142"/>
    </row>
    <row r="3" spans="1:7">
      <c r="D3" s="142" t="s">
        <v>17</v>
      </c>
      <c r="E3" s="142"/>
      <c r="F3" s="142"/>
      <c r="G3" s="142"/>
    </row>
    <row r="5" spans="1:7" ht="19.5" customHeight="1">
      <c r="A5" s="142" t="s">
        <v>18</v>
      </c>
      <c r="B5" s="142"/>
      <c r="C5" s="142"/>
      <c r="D5" s="142"/>
      <c r="E5" s="142"/>
      <c r="F5" s="142"/>
    </row>
    <row r="6" spans="1:7" ht="15" customHeight="1">
      <c r="A6" s="142" t="s">
        <v>114</v>
      </c>
      <c r="B6" s="142"/>
      <c r="C6" s="142"/>
      <c r="D6" s="142"/>
      <c r="E6" s="142"/>
      <c r="F6" s="142"/>
    </row>
    <row r="7" spans="1:7" ht="19.5" hidden="1" customHeight="1">
      <c r="A7" s="41"/>
      <c r="B7" s="41"/>
      <c r="C7" s="41"/>
      <c r="D7" s="41"/>
      <c r="E7" s="41"/>
      <c r="F7" s="41"/>
    </row>
    <row r="8" spans="1:7" ht="18.75" customHeight="1">
      <c r="A8" s="1"/>
      <c r="B8" s="2" t="s">
        <v>19</v>
      </c>
      <c r="C8" s="3"/>
      <c r="D8" s="14" t="e">
        <f>#REF!+#REF!</f>
        <v>#REF!</v>
      </c>
      <c r="E8" s="4"/>
      <c r="F8" s="4"/>
      <c r="G8" s="59">
        <v>17.77</v>
      </c>
    </row>
    <row r="9" spans="1:7" ht="15" customHeight="1">
      <c r="A9" s="1"/>
      <c r="B9" s="42" t="s">
        <v>50</v>
      </c>
      <c r="C9" s="5"/>
      <c r="D9" s="15"/>
      <c r="E9" s="6"/>
      <c r="F9" s="6"/>
      <c r="G9" s="43">
        <v>4821</v>
      </c>
    </row>
    <row r="10" spans="1:7" ht="14.25" customHeight="1">
      <c r="A10" s="1"/>
      <c r="B10" s="42" t="s">
        <v>124</v>
      </c>
      <c r="C10" s="5"/>
      <c r="D10" s="15"/>
      <c r="E10" s="6"/>
      <c r="F10" s="6"/>
      <c r="G10" s="64">
        <v>122675.63</v>
      </c>
    </row>
    <row r="11" spans="1:7">
      <c r="A11" s="1"/>
      <c r="B11" s="42" t="s">
        <v>20</v>
      </c>
      <c r="C11" s="5"/>
      <c r="D11" s="15"/>
      <c r="E11" s="6"/>
      <c r="F11" s="6"/>
      <c r="G11" s="54">
        <v>1154847.3899999999</v>
      </c>
    </row>
    <row r="12" spans="1:7" ht="14.25" customHeight="1">
      <c r="A12" s="1"/>
      <c r="B12" s="42" t="s">
        <v>21</v>
      </c>
      <c r="C12" s="5"/>
      <c r="D12" s="15"/>
      <c r="E12" s="6"/>
      <c r="F12" s="6"/>
      <c r="G12" s="43">
        <v>1141236.71</v>
      </c>
    </row>
    <row r="13" spans="1:7" ht="12.75" customHeight="1">
      <c r="A13" s="1"/>
      <c r="B13" s="42" t="s">
        <v>125</v>
      </c>
      <c r="C13" s="5"/>
      <c r="D13" s="15"/>
      <c r="E13" s="6"/>
      <c r="F13" s="6"/>
      <c r="G13" s="64">
        <f>G11-G12+G10</f>
        <v>136286.30999999994</v>
      </c>
    </row>
    <row r="14" spans="1:7" ht="14.25" customHeight="1">
      <c r="A14" s="7"/>
      <c r="B14" s="17" t="s">
        <v>0</v>
      </c>
      <c r="C14" s="4"/>
      <c r="D14" s="16">
        <v>331.7</v>
      </c>
      <c r="E14" s="8"/>
      <c r="F14" s="40"/>
      <c r="G14" s="43">
        <v>372.2</v>
      </c>
    </row>
    <row r="15" spans="1:7" ht="17.25" customHeight="1" thickBot="1">
      <c r="A15" s="7"/>
      <c r="B15" s="12" t="s">
        <v>15</v>
      </c>
      <c r="C15" s="4"/>
      <c r="D15" s="13"/>
      <c r="E15" s="13"/>
      <c r="F15" s="9"/>
      <c r="G15" s="44">
        <v>12</v>
      </c>
    </row>
    <row r="16" spans="1:7" ht="15" customHeight="1">
      <c r="A16" s="144" t="s">
        <v>1</v>
      </c>
      <c r="B16" s="146" t="s">
        <v>2</v>
      </c>
      <c r="C16" s="148" t="s">
        <v>22</v>
      </c>
      <c r="D16" s="143" t="s">
        <v>24</v>
      </c>
      <c r="E16" s="140" t="s">
        <v>23</v>
      </c>
      <c r="F16" s="143" t="s">
        <v>25</v>
      </c>
      <c r="G16" s="45" t="s">
        <v>26</v>
      </c>
    </row>
    <row r="17" spans="1:7">
      <c r="A17" s="145"/>
      <c r="B17" s="147"/>
      <c r="C17" s="140"/>
      <c r="D17" s="143"/>
      <c r="E17" s="141"/>
      <c r="F17" s="143"/>
      <c r="G17" s="45" t="s">
        <v>27</v>
      </c>
    </row>
    <row r="18" spans="1:7" ht="25.5">
      <c r="A18" s="34">
        <v>1</v>
      </c>
      <c r="B18" s="46" t="s">
        <v>3</v>
      </c>
      <c r="C18" s="27"/>
      <c r="D18" s="28"/>
      <c r="E18" s="29"/>
      <c r="F18" s="53"/>
      <c r="G18" s="79"/>
    </row>
    <row r="19" spans="1:7" ht="17.25" customHeight="1">
      <c r="A19" s="35"/>
      <c r="B19" s="51" t="s">
        <v>29</v>
      </c>
      <c r="C19" s="27" t="s">
        <v>28</v>
      </c>
      <c r="D19" s="28">
        <v>4821</v>
      </c>
      <c r="E19" s="58">
        <v>3.1</v>
      </c>
      <c r="F19" s="121">
        <v>12</v>
      </c>
      <c r="G19" s="81">
        <v>179341.2</v>
      </c>
    </row>
    <row r="20" spans="1:7" ht="25.5" customHeight="1">
      <c r="A20" s="36" t="s">
        <v>4</v>
      </c>
      <c r="B20" s="47" t="s">
        <v>30</v>
      </c>
      <c r="C20" s="27"/>
      <c r="D20" s="56"/>
      <c r="E20" s="58"/>
      <c r="F20" s="56"/>
      <c r="G20" s="81">
        <v>62617.468399999998</v>
      </c>
    </row>
    <row r="21" spans="1:7" ht="18" customHeight="1">
      <c r="A21" s="36"/>
      <c r="B21" s="52" t="s">
        <v>31</v>
      </c>
      <c r="C21" s="27" t="s">
        <v>48</v>
      </c>
      <c r="D21" s="56">
        <v>202</v>
      </c>
      <c r="E21" s="58">
        <v>7</v>
      </c>
      <c r="F21" s="121">
        <v>12</v>
      </c>
      <c r="G21" s="80">
        <v>16968</v>
      </c>
    </row>
    <row r="22" spans="1:7" ht="18.75" customHeight="1">
      <c r="A22" s="36"/>
      <c r="B22" s="52" t="s">
        <v>32</v>
      </c>
      <c r="C22" s="27" t="s">
        <v>49</v>
      </c>
      <c r="D22" s="130">
        <v>1141236.71</v>
      </c>
      <c r="E22" s="58">
        <v>0.04</v>
      </c>
      <c r="F22" s="57">
        <v>1</v>
      </c>
      <c r="G22" s="80">
        <v>45649.468399999998</v>
      </c>
    </row>
    <row r="23" spans="1:7" ht="18.75" customHeight="1">
      <c r="A23" s="36" t="s">
        <v>5</v>
      </c>
      <c r="B23" s="48" t="s">
        <v>33</v>
      </c>
      <c r="C23" s="76"/>
      <c r="D23" s="28"/>
      <c r="E23" s="58"/>
      <c r="F23" s="57"/>
      <c r="G23" s="81">
        <v>56685.747199999998</v>
      </c>
    </row>
    <row r="24" spans="1:7" ht="18.75" customHeight="1">
      <c r="A24" s="36"/>
      <c r="B24" s="134" t="s">
        <v>115</v>
      </c>
      <c r="C24" s="122" t="s">
        <v>52</v>
      </c>
      <c r="D24" s="128">
        <v>1</v>
      </c>
      <c r="E24" s="123">
        <v>300</v>
      </c>
      <c r="F24" s="57">
        <v>1</v>
      </c>
      <c r="G24" s="80">
        <v>300</v>
      </c>
    </row>
    <row r="25" spans="1:7" ht="18.75" customHeight="1">
      <c r="A25" s="36"/>
      <c r="B25" s="135" t="s">
        <v>116</v>
      </c>
      <c r="C25" s="124" t="s">
        <v>117</v>
      </c>
      <c r="D25" s="129">
        <v>0.4</v>
      </c>
      <c r="E25" s="125">
        <v>739.93200000000002</v>
      </c>
      <c r="F25" s="57">
        <v>1</v>
      </c>
      <c r="G25" s="80">
        <v>295.97280000000001</v>
      </c>
    </row>
    <row r="26" spans="1:7" ht="20.25" customHeight="1">
      <c r="A26" s="36"/>
      <c r="B26" s="135" t="s">
        <v>118</v>
      </c>
      <c r="C26" s="124" t="s">
        <v>28</v>
      </c>
      <c r="D26" s="129">
        <v>0.4</v>
      </c>
      <c r="E26" s="125">
        <v>1042.5360000000001</v>
      </c>
      <c r="F26" s="57">
        <v>1</v>
      </c>
      <c r="G26" s="80">
        <v>417.01440000000002</v>
      </c>
    </row>
    <row r="27" spans="1:7" ht="28.5" customHeight="1">
      <c r="A27" s="36"/>
      <c r="B27" s="136" t="s">
        <v>119</v>
      </c>
      <c r="C27" s="126" t="s">
        <v>28</v>
      </c>
      <c r="D27" s="126">
        <v>58.56</v>
      </c>
      <c r="E27" s="127">
        <v>256</v>
      </c>
      <c r="F27" s="57">
        <v>1</v>
      </c>
      <c r="G27" s="80">
        <v>14991.36</v>
      </c>
    </row>
    <row r="28" spans="1:7" ht="28.5" customHeight="1">
      <c r="A28" s="36"/>
      <c r="B28" s="137" t="s">
        <v>121</v>
      </c>
      <c r="C28" s="132" t="s">
        <v>122</v>
      </c>
      <c r="D28" s="58">
        <v>165</v>
      </c>
      <c r="E28" s="58">
        <v>95</v>
      </c>
      <c r="F28" s="57">
        <v>1</v>
      </c>
      <c r="G28" s="80">
        <v>15675</v>
      </c>
    </row>
    <row r="29" spans="1:7" ht="28.5" customHeight="1">
      <c r="A29" s="36"/>
      <c r="B29" s="138" t="s">
        <v>123</v>
      </c>
      <c r="C29" s="122" t="s">
        <v>51</v>
      </c>
      <c r="D29" s="122">
        <v>5</v>
      </c>
      <c r="E29" s="133">
        <v>201.28</v>
      </c>
      <c r="F29" s="57">
        <v>1</v>
      </c>
      <c r="G29" s="80">
        <v>1006.4</v>
      </c>
    </row>
    <row r="30" spans="1:7" ht="28.5" customHeight="1">
      <c r="A30" s="36"/>
      <c r="B30" s="138" t="s">
        <v>129</v>
      </c>
      <c r="C30" s="122" t="s">
        <v>48</v>
      </c>
      <c r="D30" s="122">
        <v>6</v>
      </c>
      <c r="E30" s="139">
        <v>4000</v>
      </c>
      <c r="F30" s="57">
        <v>1</v>
      </c>
      <c r="G30" s="80">
        <v>24000</v>
      </c>
    </row>
    <row r="31" spans="1:7" ht="25.5" customHeight="1">
      <c r="A31" s="36" t="s">
        <v>6</v>
      </c>
      <c r="B31" s="47" t="s">
        <v>38</v>
      </c>
      <c r="C31" s="27"/>
      <c r="D31" s="28"/>
      <c r="E31" s="58"/>
      <c r="F31" s="57"/>
      <c r="G31" s="81">
        <v>292687.93999999994</v>
      </c>
    </row>
    <row r="32" spans="1:7" ht="15.75" customHeight="1">
      <c r="A32" s="37"/>
      <c r="B32" s="50" t="s">
        <v>34</v>
      </c>
      <c r="C32" s="76" t="s">
        <v>51</v>
      </c>
      <c r="D32" s="56">
        <v>1</v>
      </c>
      <c r="E32" s="58" t="s">
        <v>63</v>
      </c>
      <c r="F32" s="121">
        <v>12</v>
      </c>
      <c r="G32" s="80">
        <v>71197.719999999987</v>
      </c>
    </row>
    <row r="33" spans="1:7" ht="15.75" customHeight="1">
      <c r="A33" s="37"/>
      <c r="B33" s="50" t="s">
        <v>35</v>
      </c>
      <c r="C33" s="76" t="s">
        <v>51</v>
      </c>
      <c r="D33" s="56">
        <v>1</v>
      </c>
      <c r="E33" s="58" t="s">
        <v>63</v>
      </c>
      <c r="F33" s="121">
        <v>12</v>
      </c>
      <c r="G33" s="80">
        <v>165032.93</v>
      </c>
    </row>
    <row r="34" spans="1:7" ht="13.5" customHeight="1">
      <c r="A34" s="37"/>
      <c r="B34" s="50" t="s">
        <v>36</v>
      </c>
      <c r="C34" s="76" t="s">
        <v>51</v>
      </c>
      <c r="D34" s="56">
        <v>1</v>
      </c>
      <c r="E34" s="58" t="s">
        <v>63</v>
      </c>
      <c r="F34" s="121">
        <v>12</v>
      </c>
      <c r="G34" s="80">
        <v>17347.25</v>
      </c>
    </row>
    <row r="35" spans="1:7" ht="13.5" hidden="1" customHeight="1">
      <c r="A35" s="37"/>
      <c r="B35" s="50" t="s">
        <v>37</v>
      </c>
      <c r="C35" s="76" t="s">
        <v>51</v>
      </c>
      <c r="D35" s="56">
        <v>1</v>
      </c>
      <c r="E35" s="58" t="s">
        <v>63</v>
      </c>
      <c r="F35" s="121">
        <v>12</v>
      </c>
      <c r="G35" s="80">
        <v>0</v>
      </c>
    </row>
    <row r="36" spans="1:7" ht="15" customHeight="1">
      <c r="A36" s="37"/>
      <c r="B36" s="50" t="s">
        <v>14</v>
      </c>
      <c r="C36" s="76" t="s">
        <v>51</v>
      </c>
      <c r="D36" s="56">
        <v>1</v>
      </c>
      <c r="E36" s="58" t="s">
        <v>63</v>
      </c>
      <c r="F36" s="121">
        <v>12</v>
      </c>
      <c r="G36" s="80">
        <v>39110.04</v>
      </c>
    </row>
    <row r="37" spans="1:7" ht="15" customHeight="1">
      <c r="A37" s="36" t="s">
        <v>8</v>
      </c>
      <c r="B37" s="49" t="s">
        <v>13</v>
      </c>
      <c r="C37" s="76" t="s">
        <v>51</v>
      </c>
      <c r="D37" s="28">
        <v>4821</v>
      </c>
      <c r="E37" s="58">
        <v>0.78</v>
      </c>
      <c r="F37" s="121">
        <v>12</v>
      </c>
      <c r="G37" s="81">
        <v>45124.56</v>
      </c>
    </row>
    <row r="38" spans="1:7" ht="16.5" customHeight="1">
      <c r="A38" s="36" t="s">
        <v>9</v>
      </c>
      <c r="B38" s="49" t="s">
        <v>10</v>
      </c>
      <c r="C38" s="77"/>
      <c r="D38" s="28"/>
      <c r="E38" s="58"/>
      <c r="F38" s="57"/>
      <c r="G38" s="80"/>
    </row>
    <row r="39" spans="1:7" ht="15.75" customHeight="1">
      <c r="A39" s="36"/>
      <c r="B39" s="50" t="s">
        <v>39</v>
      </c>
      <c r="C39" s="76" t="s">
        <v>51</v>
      </c>
      <c r="D39" s="56">
        <v>1</v>
      </c>
      <c r="E39" s="58">
        <v>67739.5</v>
      </c>
      <c r="F39" s="57">
        <v>1</v>
      </c>
      <c r="G39" s="81">
        <v>67739.5</v>
      </c>
    </row>
    <row r="40" spans="1:7" ht="15" customHeight="1">
      <c r="A40" s="36" t="s">
        <v>56</v>
      </c>
      <c r="B40" s="49" t="s">
        <v>40</v>
      </c>
      <c r="C40" s="76"/>
      <c r="D40" s="56"/>
      <c r="E40" s="58"/>
      <c r="F40" s="57"/>
      <c r="G40" s="81">
        <v>17784</v>
      </c>
    </row>
    <row r="41" spans="1:7" ht="15" customHeight="1">
      <c r="A41" s="36"/>
      <c r="B41" s="50" t="s">
        <v>41</v>
      </c>
      <c r="C41" s="76" t="s">
        <v>52</v>
      </c>
      <c r="D41" s="56">
        <v>120</v>
      </c>
      <c r="E41" s="58">
        <v>13.68</v>
      </c>
      <c r="F41" s="57">
        <v>4</v>
      </c>
      <c r="G41" s="82">
        <v>6566.4</v>
      </c>
    </row>
    <row r="42" spans="1:7" ht="15" customHeight="1">
      <c r="A42" s="36"/>
      <c r="B42" s="50" t="s">
        <v>64</v>
      </c>
      <c r="C42" s="76" t="s">
        <v>52</v>
      </c>
      <c r="D42" s="56">
        <v>120</v>
      </c>
      <c r="E42" s="58">
        <v>23.37</v>
      </c>
      <c r="F42" s="57">
        <v>4</v>
      </c>
      <c r="G42" s="82">
        <v>11217.6</v>
      </c>
    </row>
    <row r="43" spans="1:7" ht="15" customHeight="1">
      <c r="A43" s="36"/>
      <c r="B43" s="50"/>
      <c r="C43" s="76" t="s">
        <v>52</v>
      </c>
      <c r="D43" s="56"/>
      <c r="E43" s="58"/>
      <c r="F43" s="57"/>
      <c r="G43" s="82"/>
    </row>
    <row r="44" spans="1:7" ht="15" customHeight="1">
      <c r="A44" s="36"/>
      <c r="B44" s="50"/>
      <c r="C44" s="76" t="s">
        <v>52</v>
      </c>
      <c r="D44" s="56"/>
      <c r="E44" s="58"/>
      <c r="F44" s="57"/>
      <c r="G44" s="82"/>
    </row>
    <row r="45" spans="1:7" ht="15" customHeight="1">
      <c r="A45" s="36" t="s">
        <v>58</v>
      </c>
      <c r="B45" s="46" t="s">
        <v>42</v>
      </c>
      <c r="C45" s="76"/>
      <c r="D45" s="28">
        <v>4821</v>
      </c>
      <c r="E45" s="58">
        <v>0.13</v>
      </c>
      <c r="F45" s="56">
        <v>12</v>
      </c>
      <c r="G45" s="81">
        <v>7520.76</v>
      </c>
    </row>
    <row r="46" spans="1:7" ht="16.5" customHeight="1">
      <c r="A46" s="36" t="s">
        <v>11</v>
      </c>
      <c r="B46" s="49" t="s">
        <v>7</v>
      </c>
      <c r="C46" s="27" t="s">
        <v>28</v>
      </c>
      <c r="D46" s="28"/>
      <c r="E46" s="58"/>
      <c r="F46" s="57"/>
      <c r="G46" s="81"/>
    </row>
    <row r="47" spans="1:7" ht="16.5" customHeight="1">
      <c r="A47" s="36"/>
      <c r="B47" s="50" t="s">
        <v>65</v>
      </c>
      <c r="C47" s="27" t="s">
        <v>53</v>
      </c>
      <c r="D47" s="28">
        <v>4821</v>
      </c>
      <c r="E47" s="58">
        <v>1.5</v>
      </c>
      <c r="F47" s="56">
        <v>12</v>
      </c>
      <c r="G47" s="81">
        <v>86778</v>
      </c>
    </row>
    <row r="48" spans="1:7" ht="15" customHeight="1">
      <c r="A48" s="74" t="s">
        <v>12</v>
      </c>
      <c r="B48" s="62" t="s">
        <v>57</v>
      </c>
      <c r="C48" s="27"/>
      <c r="D48" s="28"/>
      <c r="E48" s="58"/>
      <c r="F48" s="57"/>
      <c r="G48" s="81">
        <v>187015.07600000003</v>
      </c>
    </row>
    <row r="49" spans="1:7" ht="21" customHeight="1">
      <c r="A49" s="35"/>
      <c r="B49" s="50" t="s">
        <v>43</v>
      </c>
      <c r="C49" s="27" t="s">
        <v>53</v>
      </c>
      <c r="D49" s="28">
        <v>1490</v>
      </c>
      <c r="E49" s="58">
        <v>5.4</v>
      </c>
      <c r="F49" s="56">
        <v>11</v>
      </c>
      <c r="G49" s="80">
        <v>88506.000000000015</v>
      </c>
    </row>
    <row r="50" spans="1:7" ht="21" customHeight="1">
      <c r="A50" s="35"/>
      <c r="B50" s="50" t="s">
        <v>43</v>
      </c>
      <c r="C50" s="27" t="s">
        <v>53</v>
      </c>
      <c r="D50" s="28">
        <v>1490</v>
      </c>
      <c r="E50" s="58">
        <v>6.2</v>
      </c>
      <c r="F50" s="56">
        <v>1</v>
      </c>
      <c r="G50" s="80">
        <v>9238</v>
      </c>
    </row>
    <row r="51" spans="1:7" ht="16.5" customHeight="1">
      <c r="A51" s="35"/>
      <c r="B51" s="50" t="s">
        <v>108</v>
      </c>
      <c r="C51" s="27" t="s">
        <v>51</v>
      </c>
      <c r="D51" s="28">
        <v>1</v>
      </c>
      <c r="E51" s="58">
        <v>800</v>
      </c>
      <c r="F51" s="57">
        <v>4</v>
      </c>
      <c r="G51" s="80">
        <v>3200</v>
      </c>
    </row>
    <row r="52" spans="1:7" ht="28.5" hidden="1" customHeight="1">
      <c r="A52" s="35"/>
      <c r="B52" s="51" t="s">
        <v>54</v>
      </c>
      <c r="C52" s="27" t="s">
        <v>28</v>
      </c>
      <c r="D52" s="55"/>
      <c r="E52" s="58">
        <v>12.58</v>
      </c>
      <c r="F52" s="57">
        <v>3</v>
      </c>
      <c r="G52" s="80">
        <v>0</v>
      </c>
    </row>
    <row r="53" spans="1:7" ht="14.25" customHeight="1">
      <c r="A53" s="67"/>
      <c r="B53" s="68" t="s">
        <v>54</v>
      </c>
      <c r="C53" s="78" t="s">
        <v>28</v>
      </c>
      <c r="D53" s="69">
        <v>17.399999999999999</v>
      </c>
      <c r="E53" s="60">
        <v>12.58</v>
      </c>
      <c r="F53" s="70">
        <v>3</v>
      </c>
      <c r="G53" s="80">
        <v>656.67599999999993</v>
      </c>
    </row>
    <row r="54" spans="1:7" ht="15.75" customHeight="1">
      <c r="A54" s="35"/>
      <c r="B54" s="51" t="s">
        <v>59</v>
      </c>
      <c r="C54" s="27" t="s">
        <v>52</v>
      </c>
      <c r="D54" s="56">
        <v>1</v>
      </c>
      <c r="E54" s="28">
        <v>900</v>
      </c>
      <c r="F54" s="56">
        <v>12</v>
      </c>
      <c r="G54" s="80">
        <v>10800</v>
      </c>
    </row>
    <row r="55" spans="1:7" ht="18.75" customHeight="1">
      <c r="A55" s="35"/>
      <c r="B55" s="51" t="s">
        <v>126</v>
      </c>
      <c r="C55" s="27" t="s">
        <v>107</v>
      </c>
      <c r="D55" s="75">
        <v>5</v>
      </c>
      <c r="E55" s="28">
        <v>2200</v>
      </c>
      <c r="F55" s="57">
        <v>1</v>
      </c>
      <c r="G55" s="80">
        <v>11000</v>
      </c>
    </row>
    <row r="56" spans="1:7" ht="18.75" customHeight="1">
      <c r="A56" s="35"/>
      <c r="B56" s="51" t="s">
        <v>109</v>
      </c>
      <c r="C56" s="27" t="s">
        <v>107</v>
      </c>
      <c r="D56" s="75">
        <v>3</v>
      </c>
      <c r="E56" s="28">
        <v>1800</v>
      </c>
      <c r="F56" s="57">
        <v>1</v>
      </c>
      <c r="G56" s="80">
        <v>5400</v>
      </c>
    </row>
    <row r="57" spans="1:7" ht="29.25" customHeight="1">
      <c r="A57" s="35"/>
      <c r="B57" s="51" t="s">
        <v>68</v>
      </c>
      <c r="C57" s="27" t="s">
        <v>28</v>
      </c>
      <c r="D57" s="71">
        <v>1669</v>
      </c>
      <c r="E57" s="28">
        <v>2.2000000000000002</v>
      </c>
      <c r="F57" s="57">
        <v>8</v>
      </c>
      <c r="G57" s="80">
        <v>29374.400000000001</v>
      </c>
    </row>
    <row r="58" spans="1:7" ht="18.75" customHeight="1">
      <c r="A58" s="35"/>
      <c r="B58" s="51" t="s">
        <v>66</v>
      </c>
      <c r="C58" s="27" t="s">
        <v>28</v>
      </c>
      <c r="D58" s="71">
        <v>1500</v>
      </c>
      <c r="E58" s="28">
        <v>3.4</v>
      </c>
      <c r="F58" s="57">
        <v>3</v>
      </c>
      <c r="G58" s="80">
        <v>15300</v>
      </c>
    </row>
    <row r="59" spans="1:7" ht="18.75" customHeight="1">
      <c r="A59" s="35"/>
      <c r="B59" s="68" t="s">
        <v>110</v>
      </c>
      <c r="C59" s="131" t="s">
        <v>111</v>
      </c>
      <c r="D59" s="69">
        <v>12</v>
      </c>
      <c r="E59" s="69">
        <v>1820</v>
      </c>
      <c r="F59" s="57">
        <v>1</v>
      </c>
      <c r="G59" s="80">
        <v>21840</v>
      </c>
    </row>
    <row r="60" spans="1:7" ht="18.75" customHeight="1">
      <c r="A60" s="35"/>
      <c r="B60" s="50" t="s">
        <v>120</v>
      </c>
      <c r="C60" s="27" t="s">
        <v>107</v>
      </c>
      <c r="D60" s="28">
        <v>2</v>
      </c>
      <c r="E60" s="28">
        <v>3500</v>
      </c>
      <c r="F60" s="57">
        <v>1</v>
      </c>
      <c r="G60" s="80">
        <v>7000</v>
      </c>
    </row>
    <row r="61" spans="1:7" ht="27.75" customHeight="1">
      <c r="A61" s="72"/>
      <c r="B61" s="73" t="s">
        <v>44</v>
      </c>
      <c r="C61" s="31"/>
      <c r="D61" s="31"/>
      <c r="E61" s="31"/>
      <c r="F61" s="31"/>
      <c r="G61" s="63">
        <v>1003294.2516</v>
      </c>
    </row>
    <row r="62" spans="1:7">
      <c r="A62" s="11"/>
      <c r="B62" s="39" t="s">
        <v>46</v>
      </c>
      <c r="C62" s="32" t="s">
        <v>55</v>
      </c>
      <c r="D62" s="28">
        <v>4821</v>
      </c>
      <c r="E62" s="61">
        <v>0.62</v>
      </c>
      <c r="F62" s="56">
        <v>12</v>
      </c>
      <c r="G62" s="30">
        <v>45172.06</v>
      </c>
    </row>
    <row r="63" spans="1:7">
      <c r="A63" s="11"/>
      <c r="B63" s="38" t="s">
        <v>45</v>
      </c>
      <c r="C63" s="32"/>
      <c r="D63" s="28">
        <v>4821</v>
      </c>
      <c r="E63" s="61">
        <v>0.09</v>
      </c>
      <c r="F63" s="56">
        <v>12</v>
      </c>
      <c r="G63" s="30">
        <v>14011.99</v>
      </c>
    </row>
    <row r="64" spans="1:7">
      <c r="A64" s="11"/>
      <c r="B64" s="11" t="s">
        <v>60</v>
      </c>
      <c r="C64" s="33"/>
      <c r="D64" s="10"/>
      <c r="E64" s="33"/>
      <c r="F64" s="33"/>
      <c r="G64" s="29">
        <v>1062478.3015999999</v>
      </c>
    </row>
    <row r="65" spans="1:7">
      <c r="A65" s="11"/>
      <c r="B65" s="18" t="s">
        <v>61</v>
      </c>
      <c r="C65" s="33"/>
      <c r="D65" s="10"/>
      <c r="E65" s="33"/>
      <c r="F65" s="33"/>
      <c r="G65" s="30"/>
    </row>
    <row r="66" spans="1:7">
      <c r="B66" s="19" t="s">
        <v>47</v>
      </c>
      <c r="C66" s="20"/>
      <c r="D66" s="20"/>
      <c r="E66" s="21"/>
      <c r="F66" s="22"/>
      <c r="G66" s="130">
        <v>1141236.71</v>
      </c>
    </row>
    <row r="67" spans="1:7">
      <c r="B67" s="65" t="s">
        <v>112</v>
      </c>
      <c r="C67" s="66"/>
      <c r="D67" s="66"/>
      <c r="E67" s="66"/>
      <c r="F67" s="66"/>
      <c r="G67" s="63">
        <v>27536.26</v>
      </c>
    </row>
    <row r="68" spans="1:7">
      <c r="B68" s="23" t="s">
        <v>113</v>
      </c>
      <c r="C68" s="24"/>
      <c r="D68" s="24"/>
      <c r="E68" s="25"/>
      <c r="F68" s="26"/>
      <c r="G68" s="30">
        <v>1062478.3</v>
      </c>
    </row>
    <row r="69" spans="1:7">
      <c r="B69" s="65" t="s">
        <v>130</v>
      </c>
      <c r="C69" s="66"/>
      <c r="D69" s="66"/>
      <c r="E69" s="66"/>
      <c r="F69" s="66"/>
      <c r="G69" s="63">
        <v>51222.149999999921</v>
      </c>
    </row>
    <row r="70" spans="1:7">
      <c r="C70" s="10"/>
      <c r="D70" s="10"/>
      <c r="E70" s="10"/>
      <c r="F70" s="10"/>
    </row>
    <row r="73" spans="1:7">
      <c r="B73" t="s">
        <v>62</v>
      </c>
    </row>
  </sheetData>
  <mergeCells count="11">
    <mergeCell ref="E16:E17"/>
    <mergeCell ref="E1:F1"/>
    <mergeCell ref="A5:F5"/>
    <mergeCell ref="A6:F6"/>
    <mergeCell ref="F16:F17"/>
    <mergeCell ref="A16:A17"/>
    <mergeCell ref="B16:B17"/>
    <mergeCell ref="C16:C17"/>
    <mergeCell ref="D16:D17"/>
    <mergeCell ref="D2:G2"/>
    <mergeCell ref="D3:G3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topLeftCell="A7" workbookViewId="0">
      <selection activeCell="G25" sqref="G25"/>
    </sheetView>
  </sheetViews>
  <sheetFormatPr defaultRowHeight="15"/>
  <cols>
    <col min="1" max="1" width="3.42578125" style="104" customWidth="1"/>
    <col min="2" max="2" width="26.85546875" style="104" customWidth="1"/>
    <col min="3" max="3" width="28.5703125" style="104" customWidth="1"/>
    <col min="4" max="4" width="10.7109375" style="104" customWidth="1"/>
    <col min="5" max="5" width="7.28515625" style="104" customWidth="1"/>
    <col min="6" max="6" width="9.7109375" style="104" customWidth="1"/>
    <col min="7" max="7" width="4.42578125" style="104" customWidth="1"/>
    <col min="8" max="9" width="13.28515625" style="104" bestFit="1" customWidth="1"/>
    <col min="10" max="16384" width="9.140625" style="104"/>
  </cols>
  <sheetData>
    <row r="1" spans="1:9">
      <c r="C1" s="150" t="s">
        <v>16</v>
      </c>
      <c r="D1" s="150"/>
      <c r="E1" s="150"/>
      <c r="F1" s="105"/>
      <c r="G1"/>
    </row>
    <row r="2" spans="1:9">
      <c r="C2" s="150" t="s">
        <v>69</v>
      </c>
      <c r="D2" s="150"/>
      <c r="E2" s="150"/>
      <c r="F2" s="150"/>
      <c r="G2"/>
    </row>
    <row r="3" spans="1:9">
      <c r="C3" s="150" t="s">
        <v>70</v>
      </c>
      <c r="D3" s="150"/>
      <c r="E3" s="150"/>
      <c r="F3" s="150"/>
      <c r="G3"/>
    </row>
    <row r="4" spans="1:9" ht="25.5" customHeight="1">
      <c r="B4" s="151" t="s">
        <v>127</v>
      </c>
      <c r="C4" s="151"/>
      <c r="D4" s="151"/>
      <c r="E4" s="151"/>
      <c r="F4" s="151"/>
    </row>
    <row r="5" spans="1:9">
      <c r="B5" s="151" t="s">
        <v>97</v>
      </c>
      <c r="C5" s="151"/>
      <c r="D5" s="151"/>
      <c r="E5" s="151"/>
      <c r="F5" s="83"/>
    </row>
    <row r="6" spans="1:9">
      <c r="B6" s="106" t="s">
        <v>71</v>
      </c>
      <c r="C6" s="106"/>
      <c r="D6" s="107"/>
      <c r="E6" s="108"/>
      <c r="F6" s="108">
        <v>4821</v>
      </c>
    </row>
    <row r="7" spans="1:9" ht="15" customHeight="1">
      <c r="B7" s="109" t="s">
        <v>72</v>
      </c>
      <c r="C7" s="109"/>
      <c r="D7" s="110"/>
      <c r="E7" s="111"/>
      <c r="F7" s="111">
        <v>17.77</v>
      </c>
      <c r="H7" s="84"/>
      <c r="I7" s="84"/>
    </row>
    <row r="8" spans="1:9" ht="13.5" customHeight="1">
      <c r="B8" s="106" t="s">
        <v>73</v>
      </c>
      <c r="C8" s="112"/>
      <c r="D8" s="113"/>
      <c r="E8" s="114"/>
      <c r="F8" s="114">
        <v>12</v>
      </c>
    </row>
    <row r="9" spans="1:9" ht="26.25" customHeight="1">
      <c r="A9" s="115" t="s">
        <v>74</v>
      </c>
      <c r="B9" s="85" t="s">
        <v>75</v>
      </c>
      <c r="C9" s="85" t="s">
        <v>76</v>
      </c>
      <c r="D9" s="86" t="s">
        <v>77</v>
      </c>
      <c r="E9" s="86" t="s">
        <v>78</v>
      </c>
      <c r="F9" s="87" t="s">
        <v>98</v>
      </c>
    </row>
    <row r="10" spans="1:9" ht="36.75" customHeight="1">
      <c r="A10" s="115">
        <v>1</v>
      </c>
      <c r="B10" s="87" t="s">
        <v>79</v>
      </c>
      <c r="C10" s="88" t="s">
        <v>80</v>
      </c>
      <c r="D10" s="87" t="s">
        <v>81</v>
      </c>
      <c r="E10" s="89">
        <v>3.5</v>
      </c>
      <c r="F10" s="90">
        <f>E10*F6*F8</f>
        <v>202482</v>
      </c>
    </row>
    <row r="11" spans="1:9" ht="36.75" customHeight="1">
      <c r="A11" s="115">
        <v>2</v>
      </c>
      <c r="B11" s="91" t="s">
        <v>82</v>
      </c>
      <c r="C11" s="88" t="s">
        <v>83</v>
      </c>
      <c r="D11" s="87" t="s">
        <v>81</v>
      </c>
      <c r="E11" s="89">
        <v>1.68</v>
      </c>
      <c r="F11" s="90">
        <f>F6*E11*F8</f>
        <v>97191.360000000001</v>
      </c>
    </row>
    <row r="12" spans="1:9" ht="54" customHeight="1">
      <c r="A12" s="115">
        <v>3</v>
      </c>
      <c r="B12" s="88" t="s">
        <v>99</v>
      </c>
      <c r="C12" s="88" t="s">
        <v>84</v>
      </c>
      <c r="D12" s="87" t="s">
        <v>81</v>
      </c>
      <c r="E12" s="92">
        <v>2.9</v>
      </c>
      <c r="F12" s="90">
        <f>F6*E12*F8</f>
        <v>167770.79999999999</v>
      </c>
      <c r="G12" s="84"/>
      <c r="H12" s="84"/>
    </row>
    <row r="13" spans="1:9" ht="39" customHeight="1">
      <c r="A13" s="115">
        <v>4</v>
      </c>
      <c r="B13" s="88" t="s">
        <v>85</v>
      </c>
      <c r="C13" s="88" t="s">
        <v>86</v>
      </c>
      <c r="D13" s="87" t="s">
        <v>81</v>
      </c>
      <c r="E13" s="92">
        <v>0.82</v>
      </c>
      <c r="F13" s="90">
        <f>E13*F6*F8</f>
        <v>47438.64</v>
      </c>
      <c r="G13" s="84"/>
      <c r="H13" s="84"/>
    </row>
    <row r="14" spans="1:9" ht="46.5" customHeight="1">
      <c r="A14" s="115">
        <v>5</v>
      </c>
      <c r="B14" s="88" t="s">
        <v>100</v>
      </c>
      <c r="C14" s="88" t="s">
        <v>87</v>
      </c>
      <c r="D14" s="87" t="s">
        <v>81</v>
      </c>
      <c r="E14" s="92">
        <v>0.9</v>
      </c>
      <c r="F14" s="90">
        <f>F6*E14*F8</f>
        <v>52066.8</v>
      </c>
      <c r="G14" s="84"/>
      <c r="H14" s="84"/>
    </row>
    <row r="15" spans="1:9" ht="57.75" customHeight="1">
      <c r="A15" s="115">
        <v>6</v>
      </c>
      <c r="B15" s="88" t="s">
        <v>101</v>
      </c>
      <c r="C15" s="88" t="s">
        <v>89</v>
      </c>
      <c r="D15" s="87" t="s">
        <v>81</v>
      </c>
      <c r="E15" s="92">
        <f>2.4+0.5</f>
        <v>2.9</v>
      </c>
      <c r="F15" s="90">
        <f>F6*E15*F8</f>
        <v>167770.79999999999</v>
      </c>
      <c r="G15" s="84"/>
      <c r="H15" s="84"/>
    </row>
    <row r="16" spans="1:9" ht="30" customHeight="1">
      <c r="A16" s="115">
        <v>7</v>
      </c>
      <c r="B16" s="88" t="s">
        <v>92</v>
      </c>
      <c r="C16" s="88" t="s">
        <v>93</v>
      </c>
      <c r="D16" s="87" t="s">
        <v>81</v>
      </c>
      <c r="E16" s="92">
        <v>0.17</v>
      </c>
      <c r="F16" s="90">
        <f>F6*E16*F8</f>
        <v>9834.84</v>
      </c>
      <c r="G16" s="84"/>
      <c r="H16" s="84"/>
    </row>
    <row r="17" spans="1:8" ht="22.5">
      <c r="A17" s="115">
        <v>8</v>
      </c>
      <c r="B17" s="88" t="s">
        <v>102</v>
      </c>
      <c r="C17" s="88" t="s">
        <v>88</v>
      </c>
      <c r="D17" s="87" t="s">
        <v>81</v>
      </c>
      <c r="E17" s="92">
        <v>0.4</v>
      </c>
      <c r="F17" s="90">
        <f>F6*E17*F8</f>
        <v>23140.800000000003</v>
      </c>
      <c r="G17" s="84"/>
      <c r="H17" s="84"/>
    </row>
    <row r="18" spans="1:8" ht="33.75">
      <c r="A18" s="115">
        <v>9</v>
      </c>
      <c r="B18" s="88" t="s">
        <v>90</v>
      </c>
      <c r="C18" s="88" t="s">
        <v>91</v>
      </c>
      <c r="D18" s="87" t="s">
        <v>81</v>
      </c>
      <c r="E18" s="92">
        <v>1.1200000000000001</v>
      </c>
      <c r="F18" s="90">
        <f>F6*E18*F8</f>
        <v>64794.240000000005</v>
      </c>
      <c r="G18" s="84"/>
      <c r="H18" s="84"/>
    </row>
    <row r="19" spans="1:8" ht="45">
      <c r="A19" s="115">
        <v>10</v>
      </c>
      <c r="B19" s="88" t="s">
        <v>103</v>
      </c>
      <c r="C19" s="88" t="s">
        <v>91</v>
      </c>
      <c r="D19" s="87" t="s">
        <v>81</v>
      </c>
      <c r="E19" s="92">
        <v>3.38</v>
      </c>
      <c r="F19" s="90">
        <f>F6*E19*F8</f>
        <v>195539.76</v>
      </c>
      <c r="G19" s="84"/>
      <c r="H19" s="84"/>
    </row>
    <row r="20" spans="1:8">
      <c r="A20" s="93"/>
      <c r="B20" s="152" t="s">
        <v>128</v>
      </c>
      <c r="C20" s="152"/>
      <c r="D20" s="87" t="s">
        <v>81</v>
      </c>
      <c r="E20" s="94">
        <f>SUM(E10:E19)</f>
        <v>17.77</v>
      </c>
      <c r="F20" s="94">
        <f>SUM(F10:F19)</f>
        <v>1028030.0399999999</v>
      </c>
      <c r="H20" s="84"/>
    </row>
    <row r="21" spans="1:8">
      <c r="A21" s="95">
        <v>11</v>
      </c>
      <c r="B21" s="95" t="s">
        <v>104</v>
      </c>
      <c r="C21" s="96"/>
      <c r="D21" s="87" t="s">
        <v>81</v>
      </c>
      <c r="E21" s="97">
        <v>0.09</v>
      </c>
      <c r="F21" s="116">
        <f>E21*F6*F8</f>
        <v>5206.68</v>
      </c>
    </row>
    <row r="22" spans="1:8">
      <c r="A22" s="95">
        <v>12</v>
      </c>
      <c r="B22" s="95" t="s">
        <v>105</v>
      </c>
      <c r="C22" s="98"/>
      <c r="D22" s="87" t="s">
        <v>81</v>
      </c>
      <c r="E22" s="99">
        <v>0.62</v>
      </c>
      <c r="F22" s="116">
        <f>E22*F6*F8</f>
        <v>35868.239999999998</v>
      </c>
    </row>
    <row r="23" spans="1:8">
      <c r="A23" s="117"/>
      <c r="B23" s="100"/>
      <c r="C23" s="100" t="s">
        <v>94</v>
      </c>
      <c r="D23" s="87" t="s">
        <v>81</v>
      </c>
      <c r="E23" s="99">
        <f>E20+E21+E22</f>
        <v>18.48</v>
      </c>
      <c r="F23" s="99">
        <f>F20+F21+F22</f>
        <v>1069104.96</v>
      </c>
    </row>
    <row r="24" spans="1:8">
      <c r="A24" s="101"/>
      <c r="B24" s="102"/>
      <c r="C24" s="102"/>
      <c r="D24" s="103"/>
      <c r="E24" s="103"/>
      <c r="F24" s="118"/>
    </row>
    <row r="25" spans="1:8">
      <c r="A25" s="101"/>
      <c r="B25" s="119" t="s">
        <v>95</v>
      </c>
      <c r="C25" s="119"/>
      <c r="D25" s="102"/>
    </row>
    <row r="26" spans="1:8">
      <c r="A26" s="101"/>
      <c r="B26" s="120" t="s">
        <v>96</v>
      </c>
      <c r="C26" s="149" t="s">
        <v>106</v>
      </c>
      <c r="D26" s="149"/>
      <c r="E26" s="149"/>
      <c r="F26" s="149"/>
    </row>
  </sheetData>
  <mergeCells count="7">
    <mergeCell ref="C26:F26"/>
    <mergeCell ref="C1:E1"/>
    <mergeCell ref="C2:F2"/>
    <mergeCell ref="C3:F3"/>
    <mergeCell ref="B4:F4"/>
    <mergeCell ref="B5:E5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2024-02-19T08:18:59Z</dcterms:modified>
</cp:coreProperties>
</file>